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8-2023\"/>
    </mc:Choice>
  </mc:AlternateContent>
  <xr:revisionPtr revIDLastSave="0" documentId="13_ncr:1_{DBC420FD-3C2B-43DE-91AA-A2860C1E122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T8" i="1"/>
  <c r="U8" i="1"/>
  <c r="T9" i="1"/>
  <c r="U9" i="1"/>
  <c r="T10" i="1"/>
  <c r="U10" i="1"/>
  <c r="T11" i="1"/>
  <c r="U11" i="1"/>
  <c r="U7" i="1"/>
  <c r="T7" i="1"/>
  <c r="Q7" i="1"/>
  <c r="R14" i="1" l="1"/>
  <c r="S14" i="1"/>
</calcChain>
</file>

<file path=xl/sharedStrings.xml><?xml version="1.0" encoding="utf-8"?>
<sst xmlns="http://schemas.openxmlformats.org/spreadsheetml/2006/main" count="74" uniqueCount="54">
  <si>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</si>
  <si>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</si>
  <si>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</si>
  <si>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</si>
  <si>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</si>
  <si>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</si>
  <si>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</si>
  <si>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</si>
  <si>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</si>
  <si>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</si>
  <si>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</si>
  <si>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</si>
  <si>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</si>
  <si>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</si>
  <si>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</si>
  <si>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</si>
  <si>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</si>
  <si>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</si>
  <si>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</si>
  <si>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</si>
  <si>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</si>
  <si>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</si>
  <si>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</si>
  <si>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</si>
  <si>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</si>
  <si>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</si>
  <si>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</si>
  <si>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</si>
  <si>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</si>
  <si>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</si>
  <si>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</si>
  <si>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</si>
  <si>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</si>
  <si>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</si>
  <si>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</si>
  <si>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</si>
  <si>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018 - 2023</t>
  </si>
  <si>
    <t>Konferenční židle</t>
  </si>
  <si>
    <t>Dagmar Keglerová,
Tel.: 37763 4877,
606 665 155</t>
  </si>
  <si>
    <t>Borská 53,
301 00 Plzeň,
VŠ kolej</t>
  </si>
  <si>
    <t>Dodání ve smontovaném stavu do určených místností.</t>
  </si>
  <si>
    <t>Ilona Polívková,
Tel.: 37763 4875,
725 549 941</t>
  </si>
  <si>
    <t>Máchova 14-16,
301 00 Plzeň,
VŠ kolej</t>
  </si>
  <si>
    <t>Klatovská 200,
301 00 Plzeň,
VŠ kolej</t>
  </si>
  <si>
    <t>Ing. Dana Stanková,
Tel.: 37763 4898,
724 774 633</t>
  </si>
  <si>
    <t>Máchova 20,
301 00 Plzeň,
VŠ kolej</t>
  </si>
  <si>
    <t>Ing. Michaela Pšeidlová,
Tel.: 37763 4878,
724 961 105</t>
  </si>
  <si>
    <t>Bolevecká 30-32,
301 00 Plzeň,
VŠ kolej</t>
  </si>
  <si>
    <t>Společná faktura</t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</si>
  <si>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červená barva</t>
    </r>
    <r>
      <rPr>
        <sz val="11"/>
        <color rgb="FF000000"/>
        <rFont val="Calibri"/>
        <family val="2"/>
        <charset val="238"/>
      </rPr>
      <t xml:space="preserve">.
</t>
    </r>
    <r>
      <rPr>
        <sz val="11"/>
        <rFont val="Calibri"/>
        <family val="2"/>
        <charset val="238"/>
      </rPr>
      <t>Rozměry: výška min. 75 cm, celková šířka 54 cm (+/- 3 cm), celková hloubka 57 cm (+/- 3 cm), výška sedu 47 cm (+/- 3 cm), šířka sedáku 47 cm (+/- 3 cm), hloubka sedáku 44 cm (+/- 3 cm).</t>
    </r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</si>
  <si>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modrá barva.</t>
    </r>
    <r>
      <rPr>
        <sz val="11"/>
        <color rgb="FF000000"/>
        <rFont val="Calibri"/>
        <family val="2"/>
        <charset val="238"/>
      </rPr>
      <t xml:space="preserve"> 
Rozměry: výška min. 75 cm, celková šířka 54 cm (+/- 3 cm), celková hloubka 57 cm (+/- 3 cm), výška sedu 47 cm (+/- 3 cm), šířka sedáku 47 cm (+/- 3 cm), hloubka sedáku 44 cm (+/- 3 cm).</t>
    </r>
  </si>
  <si>
    <r>
      <t>Konferenční židle stohovatelná, nosnost min. 120 kg. 
Kovová podnož černé barvy, sedák a opěrák očalouněný látkou -</t>
    </r>
    <r>
      <rPr>
        <b/>
        <sz val="11"/>
        <color rgb="FF000000"/>
        <rFont val="Calibri"/>
        <family val="2"/>
        <charset val="238"/>
      </rPr>
      <t xml:space="preserve"> modrá barva</t>
    </r>
    <r>
      <rPr>
        <sz val="11"/>
        <color rgb="FF000000"/>
        <rFont val="Calibri"/>
        <family val="2"/>
        <charset val="238"/>
      </rPr>
      <t>.
Rozměry: výška min. 75 cm, celková šířka 54 cm (+/- 3 cm), celková hloubka 57 cm (+/- 3 cm), výška sedu 47 cm (+/- 3 cm), šířka sedáku 47 cm (+/- 3 cm), hloubka sedáku 44 cm (+/- 3 cm).</t>
    </r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</si>
  <si>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modrá barva</t>
    </r>
    <r>
      <rPr>
        <sz val="11"/>
        <color rgb="FF000000"/>
        <rFont val="Calibri"/>
        <family val="2"/>
        <charset val="238"/>
      </rPr>
      <t>. 
Rozměry: výška min. 75 cm, celková šířka 54 cm (+/- 3 cm), celková hloubka 57 cm (+/- 3 cm), výška sedu 47 cm (+/- 3 cm), šířka sedáku 47 cm (+/- 3 cm), hloubka sedáku 44 cm (+/- 3 cm).</t>
    </r>
  </si>
  <si>
    <r>
      <t xml:space="preserve">Konferenční židle stohovatelná, nosnost min. 120 kg.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červená barva</t>
    </r>
    <r>
      <rPr>
        <sz val="11"/>
        <color rgb="FF000000"/>
        <rFont val="Calibri"/>
        <family val="2"/>
        <charset val="238"/>
      </rPr>
      <t>. 
Rozměry: výška min. 75 cm, celková šířka 54 cm (+/- 3 cm), celková hloubka 57 cm (+/- 3 cm), výška sedu 47 cm (+/- 3 cm), šířka sedáku 47 cm (+/- 3 cm), hloubka sedáku 44 cm (+/- 3 cm).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</si>
</sst>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abSelected="1" topLeftCell="G5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10.28515625" style="2" customWidth="1"/>
    <col min="5" max="5" width="10" style="3" customWidth="1"/>
    <col min="6" max="6" width="108.425781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19.7109375" style="1" customWidth="1"/>
    <col min="12" max="12" width="28.28515625" hidden="1" customWidth="1"/>
    <col min="13" max="13" width="27.85546875" customWidth="1"/>
    <col min="14" max="14" width="25.5703125" customWidth="1"/>
    <col min="15" max="15" width="28.710937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9.5703125" style="5" customWidth="1"/>
  </cols>
  <sheetData>
    <row r="1" spans="1:23" ht="39" customHeight="1" x14ac:dyDescent="0.25">
      <c r="B1" s="74" t="s">
        <v>36</v>
      </c>
      <c r="C1" s="74"/>
      <c r="D1" s="74"/>
      <c r="E1" s="74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25.5" customHeight="1" x14ac:dyDescent="0.25">
      <c r="B2" s="7"/>
      <c r="C2" s="7"/>
      <c r="D2" s="7"/>
      <c r="E2" s="7"/>
      <c r="G2" s="77"/>
      <c r="H2" s="78"/>
      <c r="I2" s="78"/>
      <c r="J2" s="78"/>
      <c r="K2" s="78"/>
      <c r="L2" s="78"/>
      <c r="M2" s="78"/>
      <c r="N2" s="78"/>
      <c r="O2" s="78"/>
      <c r="P2" s="78"/>
      <c r="Q2" s="1"/>
      <c r="S2" s="6"/>
      <c r="T2" s="6"/>
      <c r="U2" s="6"/>
      <c r="V2" s="6"/>
      <c r="W2" s="6"/>
    </row>
    <row r="3" spans="1:23" ht="21.75" customHeight="1" x14ac:dyDescent="0.25">
      <c r="B3" s="8"/>
      <c r="C3" s="9" t="s">
        <v>0</v>
      </c>
      <c r="D3" s="64"/>
      <c r="E3" s="64"/>
      <c r="F3" s="64"/>
      <c r="G3" s="78"/>
      <c r="H3" s="78"/>
      <c r="I3" s="78"/>
      <c r="J3" s="78"/>
      <c r="K3" s="78"/>
      <c r="L3" s="78"/>
      <c r="M3" s="78"/>
      <c r="N3" s="78"/>
      <c r="O3" s="78"/>
      <c r="P3" s="78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13</v>
      </c>
      <c r="M6" s="19" t="s">
        <v>14</v>
      </c>
      <c r="N6" s="21" t="s">
        <v>15</v>
      </c>
      <c r="O6" s="19" t="s">
        <v>16</v>
      </c>
      <c r="P6" s="19" t="s">
        <v>35</v>
      </c>
      <c r="Q6" s="19" t="s">
        <v>17</v>
      </c>
      <c r="R6" s="19" t="s">
        <v>18</v>
      </c>
      <c r="S6" s="22" t="s">
        <v>19</v>
      </c>
      <c r="T6" s="19" t="s">
        <v>20</v>
      </c>
      <c r="U6" s="19" t="s">
        <v>21</v>
      </c>
      <c r="V6" s="19" t="s">
        <v>22</v>
      </c>
      <c r="W6" s="19" t="s">
        <v>23</v>
      </c>
    </row>
    <row r="7" spans="1:23" ht="135.75" customHeight="1" thickTop="1" x14ac:dyDescent="0.25">
      <c r="A7" s="23"/>
      <c r="B7" s="36">
        <v>1</v>
      </c>
      <c r="C7" s="37" t="s">
        <v>37</v>
      </c>
      <c r="D7" s="38">
        <v>50</v>
      </c>
      <c r="E7" s="39" t="s">
        <v>24</v>
      </c>
      <c r="F7" s="40" t="s">
        <v>49</v>
      </c>
      <c r="G7" s="86"/>
      <c r="H7" s="37" t="s">
        <v>25</v>
      </c>
      <c r="I7" s="37" t="s">
        <v>25</v>
      </c>
      <c r="J7" s="65" t="s">
        <v>48</v>
      </c>
      <c r="K7" s="83" t="s">
        <v>25</v>
      </c>
      <c r="L7" s="68"/>
      <c r="M7" s="71" t="s">
        <v>40</v>
      </c>
      <c r="N7" s="37" t="s">
        <v>38</v>
      </c>
      <c r="O7" s="37" t="s">
        <v>39</v>
      </c>
      <c r="P7" s="71">
        <v>42</v>
      </c>
      <c r="Q7" s="41">
        <f>D7*R7</f>
        <v>40000</v>
      </c>
      <c r="R7" s="42">
        <v>800</v>
      </c>
      <c r="S7" s="89"/>
      <c r="T7" s="43">
        <f>D7*S7</f>
        <v>0</v>
      </c>
      <c r="U7" s="44" t="str">
        <f>IF(ISNUMBER(S7), IF(S7&gt;R7,"NEVYHOVUJE","VYHOVUJE")," ")</f>
        <v xml:space="preserve"> </v>
      </c>
      <c r="V7" s="65"/>
      <c r="W7" s="68" t="s">
        <v>26</v>
      </c>
    </row>
    <row r="8" spans="1:23" ht="135.75" customHeight="1" x14ac:dyDescent="0.25">
      <c r="A8" s="23"/>
      <c r="B8" s="45">
        <v>2</v>
      </c>
      <c r="C8" s="46" t="s">
        <v>37</v>
      </c>
      <c r="D8" s="47">
        <v>70</v>
      </c>
      <c r="E8" s="48" t="s">
        <v>24</v>
      </c>
      <c r="F8" s="49" t="s">
        <v>50</v>
      </c>
      <c r="G8" s="87"/>
      <c r="H8" s="46" t="s">
        <v>25</v>
      </c>
      <c r="I8" s="46" t="s">
        <v>25</v>
      </c>
      <c r="J8" s="66"/>
      <c r="K8" s="84"/>
      <c r="L8" s="69"/>
      <c r="M8" s="72"/>
      <c r="N8" s="81" t="s">
        <v>41</v>
      </c>
      <c r="O8" s="46" t="s">
        <v>42</v>
      </c>
      <c r="P8" s="72"/>
      <c r="Q8" s="50">
        <f>D8*R8</f>
        <v>56000</v>
      </c>
      <c r="R8" s="51">
        <v>800</v>
      </c>
      <c r="S8" s="90"/>
      <c r="T8" s="52">
        <f>D8*S8</f>
        <v>0</v>
      </c>
      <c r="U8" s="53" t="str">
        <f t="shared" ref="U8:U11" si="0">IF(ISNUMBER(S8), IF(S8&gt;R8,"NEVYHOVUJE","VYHOVUJE")," ")</f>
        <v xml:space="preserve"> </v>
      </c>
      <c r="V8" s="66"/>
      <c r="W8" s="69"/>
    </row>
    <row r="9" spans="1:23" ht="135.75" customHeight="1" x14ac:dyDescent="0.25">
      <c r="A9" s="23"/>
      <c r="B9" s="45">
        <v>3</v>
      </c>
      <c r="C9" s="46" t="s">
        <v>37</v>
      </c>
      <c r="D9" s="47">
        <v>10</v>
      </c>
      <c r="E9" s="48" t="s">
        <v>24</v>
      </c>
      <c r="F9" s="49" t="s">
        <v>51</v>
      </c>
      <c r="G9" s="87"/>
      <c r="H9" s="46" t="s">
        <v>25</v>
      </c>
      <c r="I9" s="46" t="s">
        <v>25</v>
      </c>
      <c r="J9" s="66"/>
      <c r="K9" s="84"/>
      <c r="L9" s="69"/>
      <c r="M9" s="72"/>
      <c r="N9" s="82"/>
      <c r="O9" s="46" t="s">
        <v>43</v>
      </c>
      <c r="P9" s="72"/>
      <c r="Q9" s="50">
        <f>D9*R9</f>
        <v>8000</v>
      </c>
      <c r="R9" s="51">
        <v>800</v>
      </c>
      <c r="S9" s="90"/>
      <c r="T9" s="52">
        <f>D9*S9</f>
        <v>0</v>
      </c>
      <c r="U9" s="53" t="str">
        <f t="shared" si="0"/>
        <v xml:space="preserve"> </v>
      </c>
      <c r="V9" s="66"/>
      <c r="W9" s="69"/>
    </row>
    <row r="10" spans="1:23" ht="135.75" customHeight="1" x14ac:dyDescent="0.25">
      <c r="A10" s="23"/>
      <c r="B10" s="45">
        <v>4</v>
      </c>
      <c r="C10" s="46" t="s">
        <v>37</v>
      </c>
      <c r="D10" s="47">
        <v>50</v>
      </c>
      <c r="E10" s="48" t="s">
        <v>24</v>
      </c>
      <c r="F10" s="49" t="s">
        <v>52</v>
      </c>
      <c r="G10" s="87"/>
      <c r="H10" s="46" t="s">
        <v>25</v>
      </c>
      <c r="I10" s="46" t="s">
        <v>25</v>
      </c>
      <c r="J10" s="66"/>
      <c r="K10" s="84"/>
      <c r="L10" s="69"/>
      <c r="M10" s="72"/>
      <c r="N10" s="46" t="s">
        <v>44</v>
      </c>
      <c r="O10" s="46" t="s">
        <v>45</v>
      </c>
      <c r="P10" s="72"/>
      <c r="Q10" s="50">
        <f>D10*R10</f>
        <v>40000</v>
      </c>
      <c r="R10" s="51">
        <v>800</v>
      </c>
      <c r="S10" s="90"/>
      <c r="T10" s="52">
        <f>D10*S10</f>
        <v>0</v>
      </c>
      <c r="U10" s="53" t="str">
        <f t="shared" si="0"/>
        <v xml:space="preserve"> </v>
      </c>
      <c r="V10" s="66"/>
      <c r="W10" s="69"/>
    </row>
    <row r="11" spans="1:23" ht="135.75" customHeight="1" thickBot="1" x14ac:dyDescent="0.3">
      <c r="A11" s="23"/>
      <c r="B11" s="54">
        <v>5</v>
      </c>
      <c r="C11" s="55" t="s">
        <v>37</v>
      </c>
      <c r="D11" s="56">
        <v>70</v>
      </c>
      <c r="E11" s="57" t="s">
        <v>24</v>
      </c>
      <c r="F11" s="58" t="s">
        <v>53</v>
      </c>
      <c r="G11" s="88"/>
      <c r="H11" s="55" t="s">
        <v>25</v>
      </c>
      <c r="I11" s="55" t="s">
        <v>25</v>
      </c>
      <c r="J11" s="67"/>
      <c r="K11" s="85"/>
      <c r="L11" s="70"/>
      <c r="M11" s="73"/>
      <c r="N11" s="55" t="s">
        <v>46</v>
      </c>
      <c r="O11" s="55" t="s">
        <v>47</v>
      </c>
      <c r="P11" s="73"/>
      <c r="Q11" s="59">
        <f>D11*R11</f>
        <v>56000</v>
      </c>
      <c r="R11" s="60">
        <v>800</v>
      </c>
      <c r="S11" s="91"/>
      <c r="T11" s="61">
        <f>D11*S11</f>
        <v>0</v>
      </c>
      <c r="U11" s="62" t="str">
        <f t="shared" si="0"/>
        <v xml:space="preserve"> </v>
      </c>
      <c r="V11" s="67"/>
      <c r="W11" s="70"/>
    </row>
    <row r="12" spans="1:23" ht="13.5" customHeight="1" thickTop="1" thickBot="1" x14ac:dyDescent="0.3">
      <c r="C12"/>
      <c r="D12"/>
      <c r="E12"/>
      <c r="F12"/>
      <c r="G12"/>
      <c r="H12"/>
      <c r="I12"/>
      <c r="J12"/>
      <c r="K12"/>
      <c r="O12"/>
      <c r="P12"/>
      <c r="Q12"/>
      <c r="T12" s="24"/>
    </row>
    <row r="13" spans="1:23" ht="60.75" customHeight="1" thickTop="1" thickBot="1" x14ac:dyDescent="0.3">
      <c r="B13" s="79" t="s">
        <v>27</v>
      </c>
      <c r="C13" s="79"/>
      <c r="D13" s="79"/>
      <c r="E13" s="79"/>
      <c r="F13" s="79"/>
      <c r="G13" s="79"/>
      <c r="H13" s="79"/>
      <c r="I13" s="79"/>
      <c r="J13" s="79"/>
      <c r="K13" s="12"/>
      <c r="L13" s="12"/>
      <c r="M13" s="25"/>
      <c r="N13" s="25"/>
      <c r="O13" s="25"/>
      <c r="P13" s="26"/>
      <c r="Q13" s="26"/>
      <c r="R13" s="27" t="s">
        <v>28</v>
      </c>
      <c r="S13" s="80" t="s">
        <v>29</v>
      </c>
      <c r="T13" s="80"/>
      <c r="U13" s="80"/>
      <c r="V13" s="17"/>
    </row>
    <row r="14" spans="1:23" ht="33" customHeight="1" thickTop="1" thickBot="1" x14ac:dyDescent="0.3">
      <c r="B14" s="75" t="s">
        <v>30</v>
      </c>
      <c r="C14" s="75"/>
      <c r="D14" s="75"/>
      <c r="E14" s="75"/>
      <c r="F14" s="75"/>
      <c r="G14" s="75"/>
      <c r="H14" s="63"/>
      <c r="I14" s="63"/>
      <c r="J14" s="28"/>
      <c r="M14" s="29"/>
      <c r="N14" s="29"/>
      <c r="O14" s="29"/>
      <c r="P14" s="30"/>
      <c r="Q14" s="30"/>
      <c r="R14" s="31">
        <f>SUM(Q7:Q11)</f>
        <v>200000</v>
      </c>
      <c r="S14" s="76">
        <f>SUM(T7:T11)</f>
        <v>0</v>
      </c>
      <c r="T14" s="76"/>
      <c r="U14" s="76"/>
    </row>
    <row r="15" spans="1:23" s="32" customFormat="1" ht="15.75" thickTop="1" x14ac:dyDescent="0.25">
      <c r="B15" s="32" t="s">
        <v>31</v>
      </c>
      <c r="W15" s="33"/>
    </row>
    <row r="16" spans="1:23" s="32" customFormat="1" x14ac:dyDescent="0.25">
      <c r="B16" s="34" t="s">
        <v>32</v>
      </c>
      <c r="C16" s="32" t="s">
        <v>33</v>
      </c>
      <c r="W16" s="33"/>
    </row>
    <row r="17" spans="2:23" s="32" customFormat="1" x14ac:dyDescent="0.25">
      <c r="B17" s="34" t="s">
        <v>32</v>
      </c>
      <c r="C17" s="32" t="s">
        <v>34</v>
      </c>
      <c r="W17" s="33"/>
    </row>
    <row r="18" spans="2:23" s="32" customFormat="1" x14ac:dyDescent="0.25">
      <c r="W18" s="33"/>
    </row>
    <row r="19" spans="2:23" s="32" customFormat="1" x14ac:dyDescent="0.25">
      <c r="W19" s="33"/>
    </row>
    <row r="21" spans="2:23" x14ac:dyDescent="0.25">
      <c r="C21"/>
      <c r="E21"/>
      <c r="F21"/>
      <c r="H21"/>
      <c r="I21"/>
      <c r="K21"/>
    </row>
    <row r="22" spans="2:23" x14ac:dyDescent="0.25">
      <c r="C22"/>
      <c r="E22"/>
      <c r="F22"/>
      <c r="H22"/>
      <c r="I22"/>
      <c r="K22"/>
    </row>
    <row r="23" spans="2:23" x14ac:dyDescent="0.25">
      <c r="C23"/>
      <c r="E23"/>
      <c r="F23"/>
      <c r="H23"/>
      <c r="I23"/>
      <c r="K23"/>
    </row>
    <row r="24" spans="2:23" x14ac:dyDescent="0.25">
      <c r="C24"/>
      <c r="E24"/>
      <c r="F24"/>
      <c r="H24"/>
      <c r="I24"/>
      <c r="K24"/>
    </row>
    <row r="25" spans="2:23" x14ac:dyDescent="0.25">
      <c r="C25"/>
      <c r="E25"/>
      <c r="F25"/>
      <c r="H25"/>
      <c r="I25"/>
      <c r="K25"/>
    </row>
    <row r="26" spans="2:23" x14ac:dyDescent="0.25">
      <c r="C26"/>
      <c r="E26"/>
      <c r="F26"/>
      <c r="H26"/>
      <c r="I26"/>
      <c r="K26"/>
    </row>
    <row r="27" spans="2:23" x14ac:dyDescent="0.25">
      <c r="C27"/>
      <c r="E27"/>
      <c r="F27"/>
      <c r="H27"/>
      <c r="I27"/>
      <c r="K27"/>
    </row>
    <row r="28" spans="2:23" x14ac:dyDescent="0.25">
      <c r="C28"/>
      <c r="E28"/>
      <c r="F28"/>
      <c r="H28"/>
      <c r="I28"/>
      <c r="K28"/>
    </row>
    <row r="29" spans="2:23" x14ac:dyDescent="0.25">
      <c r="C29"/>
      <c r="E29"/>
      <c r="F29"/>
      <c r="H29"/>
      <c r="I29"/>
      <c r="K29"/>
    </row>
    <row r="30" spans="2:23" x14ac:dyDescent="0.25">
      <c r="C30"/>
      <c r="E30"/>
      <c r="F30"/>
      <c r="H30"/>
      <c r="I30"/>
      <c r="K30"/>
    </row>
    <row r="31" spans="2:23" x14ac:dyDescent="0.25">
      <c r="C31"/>
      <c r="E31"/>
      <c r="F31"/>
      <c r="H31"/>
      <c r="I31"/>
      <c r="K31"/>
    </row>
    <row r="32" spans="2:23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  <row r="47" spans="3:11" x14ac:dyDescent="0.25">
      <c r="C47"/>
      <c r="E47"/>
      <c r="F47"/>
      <c r="H47"/>
      <c r="I47"/>
      <c r="K47"/>
    </row>
    <row r="48" spans="3:11" x14ac:dyDescent="0.25">
      <c r="C48"/>
      <c r="E48"/>
      <c r="F48"/>
      <c r="H48"/>
      <c r="I48"/>
      <c r="K48"/>
    </row>
    <row r="49" spans="3:11" x14ac:dyDescent="0.25">
      <c r="C49"/>
      <c r="E49"/>
      <c r="F49"/>
      <c r="H49"/>
      <c r="I49"/>
      <c r="K49"/>
    </row>
  </sheetData>
  <sheetProtection algorithmName="SHA-512" hashValue="xLEJk9Ro4hF/9sXvXdmFz7clClDnracFy4w+RyERvrZKEco35HdV8L8zlOvVNxt8tB2MdY76aC/S+TY+vKiOVQ==" saltValue="sk18s8Og7tRY1xU/tVtL+A==" spinCount="100000" sheet="1" objects="1" scenarios="1" selectLockedCells="1"/>
  <mergeCells count="14">
    <mergeCell ref="B1:E1"/>
    <mergeCell ref="B14:G14"/>
    <mergeCell ref="S14:U14"/>
    <mergeCell ref="G2:P3"/>
    <mergeCell ref="B13:J13"/>
    <mergeCell ref="S13:U13"/>
    <mergeCell ref="M7:M11"/>
    <mergeCell ref="N8:N9"/>
    <mergeCell ref="K7:K11"/>
    <mergeCell ref="L7:L11"/>
    <mergeCell ref="J7:J11"/>
    <mergeCell ref="V7:V11"/>
    <mergeCell ref="W7:W11"/>
    <mergeCell ref="P7:P11"/>
  </mergeCells>
  <conditionalFormatting sqref="B7:B11 D7:D11">
    <cfRule type="expression" dxfId="11" priority="2">
      <formula>LEN(TRIM(B7))=0</formula>
    </cfRule>
  </conditionalFormatting>
  <conditionalFormatting sqref="B7:B11">
    <cfRule type="cellIs" dxfId="10" priority="3" operator="greaterThanOrEqual">
      <formula>1</formula>
    </cfRule>
  </conditionalFormatting>
  <conditionalFormatting sqref="G7:G11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11">
    <cfRule type="containsText" dxfId="5" priority="14" operator="containsText" text="ANO">
      <formula>NOT(ISERROR(SEARCH("ANO",H7)))</formula>
    </cfRule>
  </conditionalFormatting>
  <conditionalFormatting sqref="S7:S11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1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11 K7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8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2023-05-17T11:13:14Z</cp:lastPrinted>
  <dcterms:created xsi:type="dcterms:W3CDTF">2014-03-05T12:43:32Z</dcterms:created>
  <dcterms:modified xsi:type="dcterms:W3CDTF">2023-05-18T11:14:46Z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